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37\1 výzva\"/>
    </mc:Choice>
  </mc:AlternateContent>
  <xr:revisionPtr revIDLastSave="0" documentId="13_ncr:1_{B57CBCE2-759D-4829-A685-872AC41A9AE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P10" i="1"/>
  <c r="T10" i="1"/>
  <c r="T8" i="1" l="1"/>
  <c r="P8" i="1"/>
  <c r="S8" i="1" l="1"/>
  <c r="S7" i="1"/>
  <c r="T9" i="1"/>
  <c r="P7" i="1"/>
  <c r="P9" i="1"/>
  <c r="Q13" i="1" l="1"/>
  <c r="T7" i="1"/>
  <c r="S9" i="1"/>
  <c r="R13" i="1" s="1"/>
</calcChain>
</file>

<file path=xl/sharedStrings.xml><?xml version="1.0" encoding="utf-8"?>
<sst xmlns="http://schemas.openxmlformats.org/spreadsheetml/2006/main" count="65" uniqueCount="52">
  <si>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</si>
  <si>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</si>
  <si>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</si>
  <si>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</si>
  <si>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</si>
  <si>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</si>
  <si>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</si>
  <si>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</si>
  <si>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</si>
  <si>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</si>
  <si>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</si>
  <si>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</si>
  <si>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</si>
  <si>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30237000-9 - Součásti, příslušenství a doplňky pro počítače </t>
  </si>
  <si>
    <t>32413100-2 - Síťové routery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</si>
  <si>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</si>
  <si>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</si>
  <si>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</si>
  <si>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</si>
  <si>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</si>
  <si>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</si>
  <si>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</si>
  <si>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</si>
  <si>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</si>
  <si>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</si>
  <si>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</si>
  <si>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</si>
  <si>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</si>
  <si>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</si>
  <si>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</si>
  <si>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</si>
  <si>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</si>
  <si>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</si>
  <si>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</si>
  <si>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 xml:space="preserve">Příloha č. 2 Kupní smlouvy - technická specifikace
Výpočetní technika (III.) 037 - 2024 </t>
  </si>
  <si>
    <t>Samostatná faktura</t>
  </si>
  <si>
    <t>30 dní</t>
  </si>
  <si>
    <t>Ing. Tomáš Řeřicha, Ph.D.,
Tel.: 737 488 958,
37763 4534</t>
  </si>
  <si>
    <t>Univerzitní 26, 
301 00 Plzeň,
Fakulta elektrotechnická - Katedra materiálů a technologií,
místnost EK 415</t>
  </si>
  <si>
    <t>Monitor min. 23"</t>
  </si>
  <si>
    <t>Velikost: min. 23".
Rozlišení: min. FullHD 1920 x 1080.
Typ: IPS.
Jas min. 220 cd/m2.
Frekvence obnovování min. 60 Hz.
Rozhraní min.: DisplayPort, HDMI.
Filtr modrého světla.
Stojan: možnost výškového nastavení, naklápění.
Provedení s tenkým rámečkem.
Barva se preferuje černá.
Záruka min. 2 roky.
Energetický štítek v rozmezí A - E.</t>
  </si>
  <si>
    <t>Dokovací stanice</t>
  </si>
  <si>
    <t>Pokud financováno z projektových prostředků, pak ŘEŠITEL uvede: NÁZEV A ČÍSLO DOTAČNÍHO PROJEKTU</t>
  </si>
  <si>
    <t>Notebook 14"</t>
  </si>
  <si>
    <t>Záruka na zboží min. 3 roky, servis NBD on-site.</t>
  </si>
  <si>
    <t>Display: IPS technologie, úhlopříčka 14 palců, rozlišení min. 1920 x 1200.
Výkon procesoru v Passmark CPU více než 19 000 bodů (platné ke dni 28.02.2024).
Alespoň 32 GB RAM.
Notebook musí být osazený min. 512 GB SSD (nebo větším).
Dedikovaná grafická karta, s výkonem min. 6 000 bodů (PassMark ze dne 28.02.2024).
Notebook musí být osazen webkamerou.
Podsvícená klávesnice, čtečka otisků prstů.
Konektivita min.: 2x USB, 1x HDMI.
Výdrž baterie alespoň 6 hodin.
Dodávka včetně napájecího adaptéru.
Originální operační systém Windows - OS Windows požadujeme z důvodu kompatibility s interními aplikacemi ZČU (Stag, Magion,...).
Záruka min. 3 roky, servis NBD on-site.</t>
  </si>
  <si>
    <r>
      <t xml:space="preserve">Dokovací stanice - </t>
    </r>
    <r>
      <rPr>
        <b/>
        <sz val="11"/>
        <color theme="1"/>
        <rFont val="Calibri"/>
        <family val="2"/>
        <charset val="238"/>
        <scheme val="minor"/>
      </rPr>
      <t>kompatibilní s pol.č. 2 notebookem 14"</t>
    </r>
    <r>
      <rPr>
        <sz val="11"/>
        <color theme="1"/>
        <rFont val="Calibri"/>
        <family val="2"/>
        <charset val="238"/>
        <scheme val="minor"/>
      </rPr>
      <t>.
Připojení pomocí USB-C.
Podpora 3 monitorů.
Podpora Power Delivery min. 120W.
Konektivita min.: 1x HDMI, 2x DisplayPort,  min. 2x USB-A,  1x RJ45.
Součástí dodávky propojovací kabel a napájecí zdroj.</t>
    </r>
  </si>
  <si>
    <t>14 dní</t>
  </si>
  <si>
    <t>Ing. Zdeněk Krňoul, Ph.D.,
Tel.: 37763 2564</t>
  </si>
  <si>
    <t>Technická 8, 
301 00 Plzeň,
Fakulta aplikovaných věd - NTIS,
místnost UN 561</t>
  </si>
  <si>
    <t xml:space="preserve">     Router PoE k průmyslové kameře</t>
  </si>
  <si>
    <t>Konektivita s kamerou na normě POE IEEE 802.3af a 1000BASE-T GigE.
Počet LAN 1000 Mbps: min. 8.
Podporované PoE standardy: min. 802.3af, 802.3at.
Počet PoE Out portů pro standard 802.3af a 1000BASE-T GigE: min. 4.
PoE budget [W]: min. 60 (1 port do min. hodnoty odběru 20 W).
Napájení z elektrické zásuvky.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</si>
</sst>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3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12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 indent="1"/>
    </xf>
    <xf numFmtId="0" fontId="23" fillId="4" borderId="17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E1" zoomScaleNormal="100" workbookViewId="0">
      <selection activeCell="H7" sqref="H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85546875" style="1" customWidth="1"/>
    <col min="4" max="4" width="12.28515625" style="2" customWidth="1"/>
    <col min="5" max="5" width="10.5703125" style="3" customWidth="1"/>
    <col min="6" max="6" width="124.7109375" style="1" customWidth="1"/>
    <col min="7" max="7" width="34.5703125" style="4" customWidth="1"/>
    <col min="8" max="8" width="23.42578125" style="4" customWidth="1"/>
    <col min="9" max="9" width="24.7109375" style="4" customWidth="1"/>
    <col min="10" max="10" width="16.140625" style="1" customWidth="1"/>
    <col min="11" max="11" width="33.42578125" hidden="1" customWidth="1"/>
    <col min="12" max="12" width="32.5703125" customWidth="1"/>
    <col min="13" max="13" width="28.42578125" customWidth="1"/>
    <col min="14" max="14" width="39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41.85546875" style="5" customWidth="1"/>
  </cols>
  <sheetData>
    <row r="1" spans="1:22" ht="40.9" customHeight="1" x14ac:dyDescent="0.25">
      <c r="B1" s="114" t="s">
        <v>34</v>
      </c>
      <c r="C1" s="115"/>
      <c r="D1" s="115"/>
      <c r="E1"/>
      <c r="G1" s="41"/>
      <c r="V1"/>
    </row>
    <row r="2" spans="1:22" ht="18.75" customHeight="1" x14ac:dyDescent="0.25">
      <c r="C2"/>
      <c r="D2" s="9"/>
      <c r="E2" s="10"/>
      <c r="G2" s="118"/>
      <c r="H2" s="119"/>
      <c r="I2" s="119"/>
      <c r="J2" s="119"/>
      <c r="K2" s="119"/>
      <c r="L2" s="119"/>
      <c r="M2" s="119"/>
      <c r="N2" s="11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00"/>
      <c r="E3" s="100"/>
      <c r="F3" s="100"/>
      <c r="G3" s="119"/>
      <c r="H3" s="119"/>
      <c r="I3" s="119"/>
      <c r="J3" s="119"/>
      <c r="K3" s="119"/>
      <c r="L3" s="119"/>
      <c r="M3" s="119"/>
      <c r="N3" s="11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0"/>
      <c r="E4" s="100"/>
      <c r="F4" s="100"/>
      <c r="G4" s="100"/>
      <c r="H4" s="10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6" t="s">
        <v>2</v>
      </c>
      <c r="H5" s="11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42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99" t="s">
        <v>7</v>
      </c>
      <c r="T6" s="99" t="s">
        <v>8</v>
      </c>
      <c r="U6" s="34" t="s">
        <v>24</v>
      </c>
      <c r="V6" s="34" t="s">
        <v>25</v>
      </c>
    </row>
    <row r="7" spans="1:22" ht="222.75" customHeight="1" thickTop="1" thickBot="1" x14ac:dyDescent="0.3">
      <c r="A7" s="20"/>
      <c r="B7" s="42">
        <v>1</v>
      </c>
      <c r="C7" s="48" t="s">
        <v>39</v>
      </c>
      <c r="D7" s="49">
        <v>4</v>
      </c>
      <c r="E7" s="50" t="s">
        <v>30</v>
      </c>
      <c r="F7" s="51" t="s">
        <v>40</v>
      </c>
      <c r="G7" s="128"/>
      <c r="H7" s="128"/>
      <c r="I7" s="52" t="s">
        <v>35</v>
      </c>
      <c r="J7" s="45" t="s">
        <v>32</v>
      </c>
      <c r="K7" s="46"/>
      <c r="L7" s="53"/>
      <c r="M7" s="54" t="s">
        <v>37</v>
      </c>
      <c r="N7" s="54" t="s">
        <v>38</v>
      </c>
      <c r="O7" s="43" t="s">
        <v>36</v>
      </c>
      <c r="P7" s="55">
        <f>D7*Q7</f>
        <v>14400</v>
      </c>
      <c r="Q7" s="56">
        <v>3600</v>
      </c>
      <c r="R7" s="132"/>
      <c r="S7" s="57">
        <f>D7*R7</f>
        <v>0</v>
      </c>
      <c r="T7" s="58" t="str">
        <f t="shared" ref="T7:T9" si="0">IF(ISNUMBER(R7), IF(R7&gt;Q7,"NEVYHOVUJE","VYHOVUJE")," ")</f>
        <v xml:space="preserve"> </v>
      </c>
      <c r="U7" s="44"/>
      <c r="V7" s="59" t="s">
        <v>12</v>
      </c>
    </row>
    <row r="8" spans="1:22" ht="244.5" customHeight="1" thickTop="1" x14ac:dyDescent="0.25">
      <c r="A8" s="20"/>
      <c r="B8" s="47">
        <v>2</v>
      </c>
      <c r="C8" s="60" t="s">
        <v>43</v>
      </c>
      <c r="D8" s="61">
        <v>1</v>
      </c>
      <c r="E8" s="62" t="s">
        <v>30</v>
      </c>
      <c r="F8" s="63" t="s">
        <v>45</v>
      </c>
      <c r="G8" s="129"/>
      <c r="H8" s="128"/>
      <c r="I8" s="120" t="s">
        <v>35</v>
      </c>
      <c r="J8" s="122" t="s">
        <v>32</v>
      </c>
      <c r="K8" s="124"/>
      <c r="L8" s="64" t="s">
        <v>44</v>
      </c>
      <c r="M8" s="126" t="s">
        <v>37</v>
      </c>
      <c r="N8" s="126" t="s">
        <v>38</v>
      </c>
      <c r="O8" s="103" t="s">
        <v>36</v>
      </c>
      <c r="P8" s="65">
        <f>D8*Q8</f>
        <v>36000</v>
      </c>
      <c r="Q8" s="66">
        <v>36000</v>
      </c>
      <c r="R8" s="133"/>
      <c r="S8" s="67">
        <f>D8*R8</f>
        <v>0</v>
      </c>
      <c r="T8" s="68" t="str">
        <f t="shared" ref="T8" si="1">IF(ISNUMBER(R8), IF(R8&gt;Q8,"NEVYHOVUJE","VYHOVUJE")," ")</f>
        <v xml:space="preserve"> </v>
      </c>
      <c r="U8" s="101"/>
      <c r="V8" s="69" t="s">
        <v>11</v>
      </c>
    </row>
    <row r="9" spans="1:22" ht="135" customHeight="1" thickBot="1" x14ac:dyDescent="0.3">
      <c r="A9" s="20"/>
      <c r="B9" s="70">
        <v>3</v>
      </c>
      <c r="C9" s="71" t="s">
        <v>41</v>
      </c>
      <c r="D9" s="72">
        <v>1</v>
      </c>
      <c r="E9" s="73" t="s">
        <v>30</v>
      </c>
      <c r="F9" s="74" t="s">
        <v>46</v>
      </c>
      <c r="G9" s="130"/>
      <c r="H9" s="75" t="s">
        <v>32</v>
      </c>
      <c r="I9" s="121"/>
      <c r="J9" s="123"/>
      <c r="K9" s="125"/>
      <c r="L9" s="76"/>
      <c r="M9" s="127"/>
      <c r="N9" s="127"/>
      <c r="O9" s="104"/>
      <c r="P9" s="77">
        <f>D9*Q9</f>
        <v>3500</v>
      </c>
      <c r="Q9" s="78">
        <v>3500</v>
      </c>
      <c r="R9" s="134"/>
      <c r="S9" s="79">
        <f>D9*R9</f>
        <v>0</v>
      </c>
      <c r="T9" s="80" t="str">
        <f t="shared" si="0"/>
        <v xml:space="preserve"> </v>
      </c>
      <c r="U9" s="102"/>
      <c r="V9" s="81" t="s">
        <v>13</v>
      </c>
    </row>
    <row r="10" spans="1:22" ht="135" customHeight="1" thickBot="1" x14ac:dyDescent="0.3">
      <c r="A10" s="20"/>
      <c r="B10" s="82">
        <v>4</v>
      </c>
      <c r="C10" s="83" t="s">
        <v>50</v>
      </c>
      <c r="D10" s="84">
        <v>1</v>
      </c>
      <c r="E10" s="85" t="s">
        <v>30</v>
      </c>
      <c r="F10" s="98" t="s">
        <v>51</v>
      </c>
      <c r="G10" s="131"/>
      <c r="H10" s="86" t="s">
        <v>32</v>
      </c>
      <c r="I10" s="87" t="s">
        <v>35</v>
      </c>
      <c r="J10" s="87" t="s">
        <v>32</v>
      </c>
      <c r="K10" s="88"/>
      <c r="L10" s="89"/>
      <c r="M10" s="97" t="s">
        <v>48</v>
      </c>
      <c r="N10" s="97" t="s">
        <v>49</v>
      </c>
      <c r="O10" s="90" t="s">
        <v>47</v>
      </c>
      <c r="P10" s="91">
        <f>D10*Q10</f>
        <v>2000</v>
      </c>
      <c r="Q10" s="92">
        <v>2000</v>
      </c>
      <c r="R10" s="135"/>
      <c r="S10" s="93">
        <f>D10*R10</f>
        <v>0</v>
      </c>
      <c r="T10" s="94" t="str">
        <f t="shared" ref="T10" si="2">IF(ISNUMBER(R10), IF(R10&gt;Q10,"NEVYHOVUJE","VYHOVUJE")," ")</f>
        <v xml:space="preserve"> </v>
      </c>
      <c r="U10" s="95"/>
      <c r="V10" s="96" t="s">
        <v>14</v>
      </c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112" t="s">
        <v>29</v>
      </c>
      <c r="C12" s="112"/>
      <c r="D12" s="112"/>
      <c r="E12" s="112"/>
      <c r="F12" s="112"/>
      <c r="G12" s="112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109" t="s">
        <v>10</v>
      </c>
      <c r="S12" s="110"/>
      <c r="T12" s="111"/>
      <c r="U12" s="24"/>
      <c r="V12" s="25"/>
    </row>
    <row r="13" spans="1:22" ht="50.45" customHeight="1" thickTop="1" thickBot="1" x14ac:dyDescent="0.3">
      <c r="B13" s="113" t="s">
        <v>28</v>
      </c>
      <c r="C13" s="113"/>
      <c r="D13" s="113"/>
      <c r="E13" s="113"/>
      <c r="F13" s="113"/>
      <c r="G13" s="113"/>
      <c r="H13" s="113"/>
      <c r="I13" s="26"/>
      <c r="L13" s="9"/>
      <c r="M13" s="9"/>
      <c r="N13" s="9"/>
      <c r="O13" s="27"/>
      <c r="P13" s="27"/>
      <c r="Q13" s="28">
        <f>SUM(P7:P10)</f>
        <v>55900</v>
      </c>
      <c r="R13" s="106">
        <f>SUM(S7:S10)</f>
        <v>0</v>
      </c>
      <c r="S13" s="107"/>
      <c r="T13" s="108"/>
    </row>
    <row r="14" spans="1:22" ht="15.75" thickTop="1" x14ac:dyDescent="0.25">
      <c r="B14" s="105" t="s">
        <v>33</v>
      </c>
      <c r="C14" s="105"/>
      <c r="D14" s="105"/>
      <c r="E14" s="105"/>
      <c r="F14" s="105"/>
      <c r="G14" s="105"/>
      <c r="H14" s="10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100"/>
      <c r="H15" s="10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100"/>
      <c r="H16" s="10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100"/>
      <c r="H17" s="10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100"/>
      <c r="H18" s="10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100"/>
      <c r="H20" s="10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00"/>
      <c r="H21" s="10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00"/>
      <c r="H22" s="10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00"/>
      <c r="H23" s="10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00"/>
      <c r="H24" s="10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00"/>
      <c r="H25" s="10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00"/>
      <c r="H26" s="10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00"/>
      <c r="H27" s="10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00"/>
      <c r="H28" s="10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00"/>
      <c r="H29" s="10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00"/>
      <c r="H30" s="10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00"/>
      <c r="H31" s="10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00"/>
      <c r="H32" s="10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0"/>
      <c r="H33" s="10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0"/>
      <c r="H34" s="10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0"/>
      <c r="H35" s="10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0"/>
      <c r="H36" s="10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0"/>
      <c r="H37" s="10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0"/>
      <c r="H38" s="10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0"/>
      <c r="H39" s="10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0"/>
      <c r="H40" s="10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0"/>
      <c r="H41" s="10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0"/>
      <c r="H42" s="10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0"/>
      <c r="H43" s="10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0"/>
      <c r="H44" s="10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0"/>
      <c r="H45" s="10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0"/>
      <c r="H46" s="10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0"/>
      <c r="H47" s="10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0"/>
      <c r="H48" s="10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0"/>
      <c r="H49" s="10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0"/>
      <c r="H50" s="10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0"/>
      <c r="H51" s="10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0"/>
      <c r="H52" s="10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0"/>
      <c r="H53" s="10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0"/>
      <c r="H54" s="10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0"/>
      <c r="H55" s="10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0"/>
      <c r="H56" s="10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0"/>
      <c r="H57" s="10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0"/>
      <c r="H58" s="10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0"/>
      <c r="H59" s="10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0"/>
      <c r="H60" s="10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0"/>
      <c r="H61" s="10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0"/>
      <c r="H62" s="10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0"/>
      <c r="H63" s="10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0"/>
      <c r="H64" s="10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0"/>
      <c r="H65" s="10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0"/>
      <c r="H66" s="10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0"/>
      <c r="H67" s="10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0"/>
      <c r="H68" s="10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0"/>
      <c r="H69" s="10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0"/>
      <c r="H70" s="10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0"/>
      <c r="H71" s="10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0"/>
      <c r="H72" s="10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0"/>
      <c r="H73" s="10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0"/>
      <c r="H74" s="10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0"/>
      <c r="H75" s="10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0"/>
      <c r="H76" s="10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0"/>
      <c r="H77" s="10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0"/>
      <c r="H78" s="10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0"/>
      <c r="H79" s="10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0"/>
      <c r="H80" s="10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0"/>
      <c r="H81" s="10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0"/>
      <c r="H82" s="10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0"/>
      <c r="H83" s="10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0"/>
      <c r="H84" s="10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0"/>
      <c r="H85" s="10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0"/>
      <c r="H86" s="10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0"/>
      <c r="H87" s="10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0"/>
      <c r="H88" s="10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0"/>
      <c r="H89" s="10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0"/>
      <c r="H90" s="10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0"/>
      <c r="H91" s="10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0"/>
      <c r="H92" s="10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0"/>
      <c r="H93" s="10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0"/>
      <c r="H94" s="10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0"/>
      <c r="H95" s="10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0"/>
      <c r="H96" s="100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0"/>
      <c r="H97" s="100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0"/>
      <c r="H98" s="100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0"/>
      <c r="H99" s="100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aDfqBpwQWG+WGafbteS6aD9Q+3suactwDiYuQpDYn8MoEMp6yNO4975ZrNum1DfehZ81WfdG++kQcUzMeucZPg==" saltValue="YgqkfXQwsZFBEHCeWohBZg==" spinCount="100000" sheet="1" objects="1" scenarios="1"/>
  <mergeCells count="15">
    <mergeCell ref="B1:D1"/>
    <mergeCell ref="G5:H5"/>
    <mergeCell ref="G2:N3"/>
    <mergeCell ref="I8:I9"/>
    <mergeCell ref="J8:J9"/>
    <mergeCell ref="K8:K9"/>
    <mergeCell ref="M8:M9"/>
    <mergeCell ref="N8:N9"/>
    <mergeCell ref="U8:U9"/>
    <mergeCell ref="O8:O9"/>
    <mergeCell ref="B14:G14"/>
    <mergeCell ref="R13:T13"/>
    <mergeCell ref="R12:T12"/>
    <mergeCell ref="B12:G12"/>
    <mergeCell ref="B13:H13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R7:R10 G7:H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J7:J8" xr:uid="{353A3FA4-6F95-4432-86E6-5241F16D393C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4E1AF70-306C-42F3-80F9-0FD4947F88E9}">
          <x14:formula1>
            <xm:f>#REF!</xm:f>
          </x14:formula1>
          <xm:sqref>V9:V10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2024-03-14T06:42:56Z</cp:lastPrinted>
  <dcterms:created xsi:type="dcterms:W3CDTF">2014-03-05T12:43:32Z</dcterms:created>
  <dcterms:modified xsi:type="dcterms:W3CDTF">2024-03-14T08:13:46Z</dcterms:modified>
</cp:coreProperties>
</file>